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kdm\AppData\Roaming\Office Connector\Documents\6ab8c078aff20e781095c00b728ce733\"/>
    </mc:Choice>
  </mc:AlternateContent>
  <bookViews>
    <workbookView xWindow="0" yWindow="0" windowWidth="2370" windowHeight="24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41" i="1"/>
  <c r="E43" i="1" l="1"/>
  <c r="G25" i="1"/>
  <c r="F25" i="1"/>
  <c r="J24" i="1"/>
  <c r="G24" i="1"/>
  <c r="J14" i="1"/>
  <c r="J25" i="1" s="1"/>
  <c r="I14" i="1"/>
  <c r="I25" i="1" s="1"/>
  <c r="H14" i="1"/>
  <c r="H25" i="1" s="1"/>
  <c r="G14" i="1"/>
  <c r="F14" i="1"/>
  <c r="E14" i="1"/>
  <c r="E25" i="1" s="1"/>
  <c r="D25" i="1"/>
  <c r="C14" i="1"/>
  <c r="C25" i="1" s="1"/>
  <c r="J13" i="1"/>
  <c r="I13" i="1"/>
  <c r="I43" i="1" s="1"/>
  <c r="H13" i="1"/>
  <c r="H24" i="1" s="1"/>
  <c r="G13" i="1"/>
  <c r="G43" i="1" s="1"/>
  <c r="F13" i="1"/>
  <c r="F24" i="1" s="1"/>
  <c r="E13" i="1"/>
  <c r="E24" i="1" s="1"/>
  <c r="D43" i="1"/>
  <c r="C13" i="1"/>
  <c r="C43" i="1" s="1"/>
  <c r="B14" i="1"/>
  <c r="B25" i="1" s="1"/>
  <c r="B13" i="1"/>
  <c r="B24" i="1" s="1"/>
  <c r="I24" i="1" l="1"/>
  <c r="C24" i="1"/>
  <c r="F43" i="1"/>
  <c r="D24" i="1"/>
  <c r="B43" i="1"/>
  <c r="H43" i="1"/>
  <c r="E41" i="1"/>
  <c r="E45" i="1" s="1"/>
  <c r="F41" i="1"/>
  <c r="F45" i="1" s="1"/>
  <c r="G41" i="1"/>
  <c r="G45" i="1" s="1"/>
  <c r="H41" i="1"/>
  <c r="H45" i="1" s="1"/>
  <c r="I41" i="1"/>
  <c r="J41" i="1"/>
  <c r="J45" i="1" s="1"/>
  <c r="C45" i="1" l="1"/>
  <c r="I45" i="1"/>
  <c r="D45" i="1"/>
  <c r="C41" i="1"/>
  <c r="B41" i="1"/>
  <c r="B45" i="1" s="1"/>
  <c r="J22" i="1" l="1"/>
  <c r="J18" i="1"/>
  <c r="J26" i="1" l="1"/>
  <c r="J7" i="1"/>
  <c r="F22" i="1"/>
  <c r="G22" i="1"/>
  <c r="H22" i="1"/>
  <c r="I22" i="1"/>
  <c r="F18" i="1"/>
  <c r="G18" i="1"/>
  <c r="H18" i="1"/>
  <c r="I18" i="1"/>
  <c r="F7" i="1"/>
  <c r="G7" i="1"/>
  <c r="H7" i="1"/>
  <c r="I7" i="1"/>
  <c r="C26" i="1"/>
  <c r="B26" i="1" l="1"/>
  <c r="I26" i="1"/>
  <c r="E26" i="1"/>
  <c r="D26" i="1"/>
  <c r="H26" i="1"/>
  <c r="F26" i="1"/>
  <c r="G26" i="1"/>
  <c r="C22" i="1"/>
  <c r="D22" i="1"/>
  <c r="E22" i="1"/>
  <c r="B22" i="1"/>
  <c r="C7" i="1"/>
  <c r="D7" i="1"/>
  <c r="E7" i="1"/>
  <c r="B7" i="1"/>
  <c r="C18" i="1"/>
  <c r="D18" i="1"/>
  <c r="E18" i="1"/>
  <c r="B18" i="1"/>
</calcChain>
</file>

<file path=xl/sharedStrings.xml><?xml version="1.0" encoding="utf-8"?>
<sst xmlns="http://schemas.openxmlformats.org/spreadsheetml/2006/main" count="43" uniqueCount="43">
  <si>
    <t>Rechnung 2016</t>
  </si>
  <si>
    <t>Rechnung 2017</t>
  </si>
  <si>
    <t>Budget 2019</t>
  </si>
  <si>
    <t>Budget 2020</t>
  </si>
  <si>
    <t>Budget 2021</t>
  </si>
  <si>
    <t>Raumkosten (Anteil Volksbibliothek)</t>
  </si>
  <si>
    <t>Sachkosten (Anteil Volksbibliothek)</t>
  </si>
  <si>
    <t>Sachkosten (Anteil Kantonsbibliothek)</t>
  </si>
  <si>
    <t>Personalkosten (Anteil Volksbibliothek)</t>
  </si>
  <si>
    <t>Personalkosten (Anteil Kantonsbibliothek)</t>
  </si>
  <si>
    <t>Medienkosten total</t>
  </si>
  <si>
    <t>Personalkosten total</t>
  </si>
  <si>
    <t>Sachkosten total</t>
  </si>
  <si>
    <t>Medienkosten (jährlich, Anteil Volksbibliothek)</t>
  </si>
  <si>
    <t>Medienkosten (jährlich, Anteil Kantonsbibliothek)</t>
  </si>
  <si>
    <t>Gesamtkosten (Anteil Volksbibliothek)</t>
  </si>
  <si>
    <t>Gesamtkosten (Anteil Kantonsbibliothek)</t>
  </si>
  <si>
    <t>Gesamtkosten total</t>
  </si>
  <si>
    <t>Budget 2022</t>
  </si>
  <si>
    <t>Budget 2023</t>
  </si>
  <si>
    <t>Raumunterhaltskosten (Anteil Volksbibliothek)</t>
  </si>
  <si>
    <t>Bezirke</t>
  </si>
  <si>
    <t>Schulgemeinden</t>
  </si>
  <si>
    <t>Kirchen</t>
  </si>
  <si>
    <t>Stiftungen (Ldm. Dr. A. Broger, Kellenberger)</t>
  </si>
  <si>
    <t>Stiftung pro Innerrhoden</t>
  </si>
  <si>
    <t>Pro Juventute</t>
  </si>
  <si>
    <t>Stiftung pro Innerrhoden (Anteil Miete)</t>
  </si>
  <si>
    <t>Mitgliederbeiträge und Benutzergebühren</t>
  </si>
  <si>
    <t>Gesamtertrag</t>
  </si>
  <si>
    <t>Ausgewiesener Fehlbetrag Volksbibliothek</t>
  </si>
  <si>
    <t>Aufwand Volksbibliothek und Kantonsbibliothek</t>
  </si>
  <si>
    <t>Ertrag Volksbibliothek</t>
  </si>
  <si>
    <t>Diverse</t>
  </si>
  <si>
    <t xml:space="preserve">EDV-Kosten </t>
  </si>
  <si>
    <t>Anteil Volksbibliothek</t>
  </si>
  <si>
    <t>Anteil Kantonsbibliothek</t>
  </si>
  <si>
    <t>Ausbau Medienbestand: 360'000, Bestandeserwei-terung, verteilt auf 4 Jahre; tw. abdeckbar über Aufwand Medienkosten (s. oben), Rest z.L. Kanton</t>
  </si>
  <si>
    <t>Bisher durch Kanton getragen: EDV, Raumunterhalt</t>
  </si>
  <si>
    <t>ab 2024</t>
  </si>
  <si>
    <t xml:space="preserve">
Rechnung 2018</t>
  </si>
  <si>
    <t>Finanzierung Bibliothek</t>
  </si>
  <si>
    <t>a.o. Spendenertrag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</si>
</sst>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3F3F76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rgb="FF6699FF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1" applyNumberFormat="0" applyAlignment="0" applyProtection="0"/>
  </cellStyleXfs>
  <cellXfs count="16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wrapText="1"/>
    </xf>
    <xf numFmtId="43" fontId="0" fillId="0" borderId="0" xfId="0" applyNumberFormat="1" applyBorder="1"/>
    <xf numFmtId="0" fontId="3" fillId="0" borderId="0" xfId="0" applyFont="1" applyBorder="1" applyAlignment="1">
      <alignment horizontal="left" indent="1"/>
    </xf>
    <xf numFmtId="43" fontId="0" fillId="0" borderId="0" xfId="1" applyFont="1" applyBorder="1"/>
    <xf numFmtId="0" fontId="4" fillId="0" borderId="0" xfId="0" applyFont="1" applyBorder="1"/>
    <xf numFmtId="43" fontId="2" fillId="2" borderId="0" xfId="2" applyNumberFormat="1" applyBorder="1"/>
    <xf numFmtId="0" fontId="4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wrapText="1" inden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43" fontId="0" fillId="0" borderId="0" xfId="1" applyFont="1" applyFill="1" applyBorder="1"/>
    <xf numFmtId="43" fontId="2" fillId="4" borderId="1" xfId="3" applyNumberFormat="1" applyFont="1" applyFill="1"/>
    <xf numFmtId="0" fontId="6" fillId="0" borderId="0" xfId="0" applyFont="1"/>
  </cellXfs>
  <cellStyles count="4">
    <cellStyle name="Akzent4" xfId="2" builtinId="41"/>
    <cellStyle name="Eingabe" xfId="3" builtinId="20"/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zoomScaleNormal="100" workbookViewId="0">
      <selection activeCell="E9" sqref="E9"/>
    </sheetView>
  </sheetViews>
  <sheetFormatPr baseColWidth="10" defaultColWidth="14.5703125" defaultRowHeight="12.75" x14ac:dyDescent="0.2"/>
  <cols>
    <col min="1" max="1" width="48.140625" bestFit="1" customWidth="1"/>
    <col min="2" max="3" width="14.7109375" bestFit="1" customWidth="1"/>
    <col min="4" max="4" width="15" customWidth="1"/>
    <col min="5" max="9" width="12" bestFit="1" customWidth="1"/>
    <col min="10" max="10" width="17.28515625" customWidth="1"/>
  </cols>
  <sheetData>
    <row r="1" spans="1:10" ht="24.75" customHeight="1" x14ac:dyDescent="0.25">
      <c r="A1" s="15" t="s">
        <v>41</v>
      </c>
    </row>
    <row r="2" spans="1:10" ht="38.25" x14ac:dyDescent="0.2">
      <c r="A2" s="1"/>
      <c r="B2" s="1" t="s">
        <v>0</v>
      </c>
      <c r="C2" s="1" t="s">
        <v>1</v>
      </c>
      <c r="D2" s="2" t="s">
        <v>40</v>
      </c>
      <c r="E2" s="1" t="s">
        <v>2</v>
      </c>
      <c r="F2" s="1" t="s">
        <v>3</v>
      </c>
      <c r="G2" s="1" t="s">
        <v>4</v>
      </c>
      <c r="H2" s="1" t="s">
        <v>18</v>
      </c>
      <c r="I2" s="1" t="s">
        <v>19</v>
      </c>
      <c r="J2" s="2" t="s">
        <v>39</v>
      </c>
    </row>
    <row r="3" spans="1:10" x14ac:dyDescent="0.2">
      <c r="A3" s="6" t="s">
        <v>31</v>
      </c>
      <c r="B3" s="1"/>
      <c r="C3" s="1"/>
      <c r="D3" s="2"/>
      <c r="E3" s="1"/>
      <c r="F3" s="1"/>
      <c r="G3" s="1"/>
      <c r="H3" s="1"/>
      <c r="I3" s="1"/>
      <c r="J3" s="2"/>
    </row>
    <row r="4" spans="1:10" x14ac:dyDescent="0.2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4" t="s">
        <v>13</v>
      </c>
      <c r="B5" s="5">
        <v>34290.5</v>
      </c>
      <c r="C5" s="5">
        <v>31039.88</v>
      </c>
      <c r="D5" s="5">
        <v>32546.400000000001</v>
      </c>
      <c r="E5" s="5">
        <v>30100</v>
      </c>
      <c r="F5" s="5">
        <v>28000</v>
      </c>
      <c r="G5" s="5">
        <v>23000</v>
      </c>
      <c r="H5" s="5">
        <v>23000</v>
      </c>
      <c r="I5" s="5">
        <v>23000</v>
      </c>
      <c r="J5" s="5">
        <v>60000</v>
      </c>
    </row>
    <row r="6" spans="1:10" x14ac:dyDescent="0.2">
      <c r="A6" s="4" t="s">
        <v>14</v>
      </c>
      <c r="B6" s="13">
        <v>13764.8</v>
      </c>
      <c r="C6" s="13">
        <v>12747.05</v>
      </c>
      <c r="D6" s="13">
        <v>11845.9</v>
      </c>
      <c r="E6" s="5">
        <v>12000</v>
      </c>
      <c r="F6" s="5">
        <v>12000</v>
      </c>
      <c r="G6" s="5">
        <v>12000</v>
      </c>
      <c r="H6" s="5">
        <v>12000</v>
      </c>
      <c r="I6" s="5">
        <v>12000</v>
      </c>
      <c r="J6" s="5">
        <v>12000</v>
      </c>
    </row>
    <row r="7" spans="1:10" x14ac:dyDescent="0.2">
      <c r="A7" s="4" t="s">
        <v>10</v>
      </c>
      <c r="B7" s="5">
        <f>SUM(B5:B6)</f>
        <v>48055.3</v>
      </c>
      <c r="C7" s="5">
        <f>SUM(C5:C6)</f>
        <v>43786.93</v>
      </c>
      <c r="D7" s="5">
        <f>SUM(D5:D6)</f>
        <v>44392.3</v>
      </c>
      <c r="E7" s="5">
        <f>SUM(E5:E6)</f>
        <v>42100</v>
      </c>
      <c r="F7" s="5">
        <f t="shared" ref="F7:I7" si="0">SUM(F5:F6)</f>
        <v>40000</v>
      </c>
      <c r="G7" s="5">
        <f t="shared" si="0"/>
        <v>35000</v>
      </c>
      <c r="H7" s="5">
        <f t="shared" si="0"/>
        <v>35000</v>
      </c>
      <c r="I7" s="5">
        <f t="shared" si="0"/>
        <v>35000</v>
      </c>
      <c r="J7" s="5">
        <f t="shared" ref="J7" si="1">SUM(J5:J6)</f>
        <v>72000</v>
      </c>
    </row>
    <row r="8" spans="1:10" x14ac:dyDescent="0.2">
      <c r="A8" s="4"/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s="4" t="s">
        <v>5</v>
      </c>
      <c r="B9" s="5">
        <v>14000</v>
      </c>
      <c r="C9" s="5">
        <v>14000</v>
      </c>
      <c r="D9" s="5">
        <v>14000</v>
      </c>
      <c r="E9" s="5">
        <v>14000</v>
      </c>
      <c r="F9" s="5">
        <v>14000</v>
      </c>
      <c r="G9" s="5">
        <v>14000</v>
      </c>
      <c r="H9" s="5">
        <v>14000</v>
      </c>
      <c r="I9" s="5">
        <v>14000</v>
      </c>
      <c r="J9" s="5">
        <v>110000</v>
      </c>
    </row>
    <row r="10" spans="1:10" x14ac:dyDescent="0.2">
      <c r="A10" s="4" t="s">
        <v>20</v>
      </c>
      <c r="B10" s="5">
        <v>9420</v>
      </c>
      <c r="C10" s="5">
        <v>9420</v>
      </c>
      <c r="D10" s="5">
        <v>9420</v>
      </c>
      <c r="E10" s="5">
        <v>9420</v>
      </c>
      <c r="F10" s="5">
        <v>9420</v>
      </c>
      <c r="G10" s="5">
        <v>9420</v>
      </c>
      <c r="H10" s="5">
        <v>9420</v>
      </c>
      <c r="I10" s="5">
        <v>9420</v>
      </c>
      <c r="J10" s="5">
        <v>25581</v>
      </c>
    </row>
    <row r="11" spans="1:10" x14ac:dyDescent="0.2">
      <c r="A11" s="4"/>
      <c r="B11" s="13"/>
      <c r="C11" s="13"/>
      <c r="D11" s="13"/>
      <c r="E11" s="5"/>
      <c r="F11" s="5"/>
      <c r="G11" s="5"/>
      <c r="H11" s="5"/>
      <c r="I11" s="5"/>
      <c r="J11" s="5"/>
    </row>
    <row r="12" spans="1:10" x14ac:dyDescent="0.2">
      <c r="A12" s="4" t="s">
        <v>34</v>
      </c>
      <c r="B12" s="13">
        <v>23445</v>
      </c>
      <c r="C12" s="13">
        <v>31525</v>
      </c>
      <c r="D12" s="13">
        <v>25455</v>
      </c>
      <c r="E12" s="5">
        <v>37500</v>
      </c>
      <c r="F12" s="5">
        <v>40000</v>
      </c>
      <c r="G12" s="5">
        <v>42500</v>
      </c>
      <c r="H12" s="5">
        <v>45000</v>
      </c>
      <c r="I12" s="5">
        <v>47500</v>
      </c>
      <c r="J12" s="5">
        <v>50000</v>
      </c>
    </row>
    <row r="13" spans="1:10" x14ac:dyDescent="0.2">
      <c r="A13" s="4" t="s">
        <v>35</v>
      </c>
      <c r="B13" s="13">
        <f t="shared" ref="B13:J13" si="2">B12/2</f>
        <v>11722.5</v>
      </c>
      <c r="C13" s="13">
        <f t="shared" si="2"/>
        <v>15762.5</v>
      </c>
      <c r="D13" s="13">
        <v>12722.5</v>
      </c>
      <c r="E13" s="5">
        <f t="shared" si="2"/>
        <v>18750</v>
      </c>
      <c r="F13" s="5">
        <f t="shared" si="2"/>
        <v>20000</v>
      </c>
      <c r="G13" s="5">
        <f t="shared" si="2"/>
        <v>21250</v>
      </c>
      <c r="H13" s="5">
        <f t="shared" si="2"/>
        <v>22500</v>
      </c>
      <c r="I13" s="5">
        <f t="shared" si="2"/>
        <v>23750</v>
      </c>
      <c r="J13" s="5">
        <f t="shared" si="2"/>
        <v>25000</v>
      </c>
    </row>
    <row r="14" spans="1:10" x14ac:dyDescent="0.2">
      <c r="A14" s="4" t="s">
        <v>36</v>
      </c>
      <c r="B14" s="13">
        <f t="shared" ref="B14:J14" si="3">B12/2</f>
        <v>11722.5</v>
      </c>
      <c r="C14" s="13">
        <f t="shared" si="3"/>
        <v>15762.5</v>
      </c>
      <c r="D14" s="13">
        <v>12722.5</v>
      </c>
      <c r="E14" s="5">
        <f t="shared" si="3"/>
        <v>18750</v>
      </c>
      <c r="F14" s="5">
        <f t="shared" si="3"/>
        <v>20000</v>
      </c>
      <c r="G14" s="5">
        <f t="shared" si="3"/>
        <v>21250</v>
      </c>
      <c r="H14" s="5">
        <f t="shared" si="3"/>
        <v>22500</v>
      </c>
      <c r="I14" s="5">
        <f t="shared" si="3"/>
        <v>23750</v>
      </c>
      <c r="J14" s="5">
        <f t="shared" si="3"/>
        <v>25000</v>
      </c>
    </row>
    <row r="15" spans="1:10" x14ac:dyDescent="0.2">
      <c r="A15" s="4"/>
      <c r="B15" s="13"/>
      <c r="C15" s="13"/>
      <c r="D15" s="13"/>
      <c r="E15" s="5"/>
      <c r="F15" s="5"/>
      <c r="G15" s="5"/>
      <c r="H15" s="5"/>
      <c r="I15" s="5"/>
      <c r="J15" s="5"/>
    </row>
    <row r="16" spans="1:10" x14ac:dyDescent="0.2">
      <c r="A16" s="4" t="s">
        <v>8</v>
      </c>
      <c r="B16" s="13">
        <v>107765.6</v>
      </c>
      <c r="C16" s="13">
        <v>118556.5</v>
      </c>
      <c r="D16" s="13">
        <v>141602.75</v>
      </c>
      <c r="E16" s="5">
        <f>144000+6800</f>
        <v>150800</v>
      </c>
      <c r="F16" s="5">
        <v>140000</v>
      </c>
      <c r="G16" s="5">
        <v>140000</v>
      </c>
      <c r="H16" s="5">
        <v>140000</v>
      </c>
      <c r="I16" s="5">
        <v>140000</v>
      </c>
      <c r="J16" s="5">
        <v>197184</v>
      </c>
    </row>
    <row r="17" spans="1:10" x14ac:dyDescent="0.2">
      <c r="A17" s="4" t="s">
        <v>9</v>
      </c>
      <c r="B17" s="13">
        <v>122900.45</v>
      </c>
      <c r="C17" s="13">
        <v>128875.95</v>
      </c>
      <c r="D17" s="13">
        <v>132063.25</v>
      </c>
      <c r="E17" s="5">
        <v>130000</v>
      </c>
      <c r="F17" s="5">
        <v>130000</v>
      </c>
      <c r="G17" s="5">
        <v>130000</v>
      </c>
      <c r="H17" s="5">
        <v>130000</v>
      </c>
      <c r="I17" s="5">
        <v>130000</v>
      </c>
      <c r="J17" s="5">
        <v>130000</v>
      </c>
    </row>
    <row r="18" spans="1:10" x14ac:dyDescent="0.2">
      <c r="A18" s="4" t="s">
        <v>11</v>
      </c>
      <c r="B18" s="13">
        <f>SUM(B16:B17)</f>
        <v>230666.05</v>
      </c>
      <c r="C18" s="13">
        <f t="shared" ref="C18:E18" si="4">SUM(C16:C17)</f>
        <v>247432.45</v>
      </c>
      <c r="D18" s="13">
        <f t="shared" si="4"/>
        <v>273666</v>
      </c>
      <c r="E18" s="5">
        <f t="shared" si="4"/>
        <v>280800</v>
      </c>
      <c r="F18" s="5">
        <f t="shared" ref="F18" si="5">SUM(F16:F17)</f>
        <v>270000</v>
      </c>
      <c r="G18" s="5">
        <f t="shared" ref="G18" si="6">SUM(G16:G17)</f>
        <v>270000</v>
      </c>
      <c r="H18" s="5">
        <f t="shared" ref="H18" si="7">SUM(H16:H17)</f>
        <v>270000</v>
      </c>
      <c r="I18" s="5">
        <f t="shared" ref="I18" si="8">SUM(I16:I17)</f>
        <v>270000</v>
      </c>
      <c r="J18" s="5">
        <f t="shared" ref="J18" si="9">SUM(J16:J17)</f>
        <v>327184</v>
      </c>
    </row>
    <row r="19" spans="1:10" x14ac:dyDescent="0.2">
      <c r="A19" s="4"/>
      <c r="B19" s="13"/>
      <c r="C19" s="13"/>
      <c r="D19" s="13"/>
      <c r="E19" s="5"/>
      <c r="F19" s="5"/>
      <c r="G19" s="5"/>
      <c r="H19" s="5"/>
      <c r="I19" s="5"/>
      <c r="J19" s="5"/>
    </row>
    <row r="20" spans="1:10" x14ac:dyDescent="0.2">
      <c r="A20" s="4" t="s">
        <v>6</v>
      </c>
      <c r="B20" s="13">
        <v>12947.5</v>
      </c>
      <c r="C20" s="13">
        <v>13728.65</v>
      </c>
      <c r="D20" s="13">
        <v>10321.450000000001</v>
      </c>
      <c r="E20" s="5">
        <v>11100</v>
      </c>
      <c r="F20" s="5">
        <v>14100</v>
      </c>
      <c r="G20" s="5">
        <v>14100</v>
      </c>
      <c r="H20" s="5">
        <v>14100</v>
      </c>
      <c r="I20" s="5">
        <v>14100</v>
      </c>
      <c r="J20" s="5">
        <v>20000</v>
      </c>
    </row>
    <row r="21" spans="1:10" x14ac:dyDescent="0.2">
      <c r="A21" s="4" t="s">
        <v>7</v>
      </c>
      <c r="B21" s="13">
        <v>7235.35</v>
      </c>
      <c r="C21" s="13">
        <v>6810.95</v>
      </c>
      <c r="D21" s="13">
        <v>11570.89</v>
      </c>
      <c r="E21" s="5">
        <v>8000</v>
      </c>
      <c r="F21" s="5">
        <v>8000</v>
      </c>
      <c r="G21" s="5">
        <v>8000</v>
      </c>
      <c r="H21" s="5">
        <v>8000</v>
      </c>
      <c r="I21" s="5">
        <v>8000</v>
      </c>
      <c r="J21" s="5">
        <v>8000</v>
      </c>
    </row>
    <row r="22" spans="1:10" x14ac:dyDescent="0.2">
      <c r="A22" s="4" t="s">
        <v>12</v>
      </c>
      <c r="B22" s="5">
        <f>SUM(B20:B21)</f>
        <v>20182.849999999999</v>
      </c>
      <c r="C22" s="5">
        <f t="shared" ref="C22:E22" si="10">SUM(C20:C21)</f>
        <v>20539.599999999999</v>
      </c>
      <c r="D22" s="5">
        <f t="shared" si="10"/>
        <v>21892.34</v>
      </c>
      <c r="E22" s="5">
        <f t="shared" si="10"/>
        <v>19100</v>
      </c>
      <c r="F22" s="5">
        <f t="shared" ref="F22" si="11">SUM(F20:F21)</f>
        <v>22100</v>
      </c>
      <c r="G22" s="5">
        <f t="shared" ref="G22" si="12">SUM(G20:G21)</f>
        <v>22100</v>
      </c>
      <c r="H22" s="5">
        <f t="shared" ref="H22" si="13">SUM(H20:H21)</f>
        <v>22100</v>
      </c>
      <c r="I22" s="5">
        <f t="shared" ref="I22" si="14">SUM(I20:I21)</f>
        <v>22100</v>
      </c>
      <c r="J22" s="5">
        <f t="shared" ref="J22" si="15">SUM(J20:J21)</f>
        <v>28000</v>
      </c>
    </row>
    <row r="23" spans="1:10" x14ac:dyDescent="0.2">
      <c r="A23" s="4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4" t="s">
        <v>15</v>
      </c>
      <c r="B24" s="7">
        <f t="shared" ref="B24:J24" si="16">SUM(B5,B9,B10,B13,B16,B20)</f>
        <v>190146.1</v>
      </c>
      <c r="C24" s="7">
        <f t="shared" si="16"/>
        <v>202507.53</v>
      </c>
      <c r="D24" s="7">
        <f t="shared" si="16"/>
        <v>220613.1</v>
      </c>
      <c r="E24" s="7">
        <f t="shared" si="16"/>
        <v>234170</v>
      </c>
      <c r="F24" s="7">
        <f t="shared" si="16"/>
        <v>225520</v>
      </c>
      <c r="G24" s="7">
        <f t="shared" si="16"/>
        <v>221770</v>
      </c>
      <c r="H24" s="7">
        <f t="shared" si="16"/>
        <v>223020</v>
      </c>
      <c r="I24" s="7">
        <f t="shared" si="16"/>
        <v>224270</v>
      </c>
      <c r="J24" s="7">
        <f t="shared" si="16"/>
        <v>437765</v>
      </c>
    </row>
    <row r="25" spans="1:10" x14ac:dyDescent="0.2">
      <c r="A25" s="4" t="s">
        <v>16</v>
      </c>
      <c r="B25" s="5">
        <f t="shared" ref="B25:J25" si="17">SUM(B6,B14,B17,B21)</f>
        <v>155623.1</v>
      </c>
      <c r="C25" s="5">
        <f t="shared" si="17"/>
        <v>164196.45000000001</v>
      </c>
      <c r="D25" s="5">
        <f t="shared" si="17"/>
        <v>168202.53999999998</v>
      </c>
      <c r="E25" s="5">
        <f t="shared" si="17"/>
        <v>168750</v>
      </c>
      <c r="F25" s="5">
        <f t="shared" si="17"/>
        <v>170000</v>
      </c>
      <c r="G25" s="5">
        <f t="shared" si="17"/>
        <v>171250</v>
      </c>
      <c r="H25" s="5">
        <f t="shared" si="17"/>
        <v>172500</v>
      </c>
      <c r="I25" s="5">
        <f t="shared" si="17"/>
        <v>173750</v>
      </c>
      <c r="J25" s="5">
        <f t="shared" si="17"/>
        <v>175000</v>
      </c>
    </row>
    <row r="26" spans="1:10" x14ac:dyDescent="0.2">
      <c r="A26" s="4" t="s">
        <v>17</v>
      </c>
      <c r="B26" s="5">
        <f>SUM(B24,B25)</f>
        <v>345769.2</v>
      </c>
      <c r="C26" s="5">
        <f t="shared" ref="C26:E26" si="18">SUM(C24,C25)</f>
        <v>366703.98</v>
      </c>
      <c r="D26" s="5">
        <f t="shared" si="18"/>
        <v>388815.64</v>
      </c>
      <c r="E26" s="5">
        <f t="shared" si="18"/>
        <v>402920</v>
      </c>
      <c r="F26" s="5">
        <f t="shared" ref="F26" si="19">SUM(F24,F25)</f>
        <v>395520</v>
      </c>
      <c r="G26" s="5">
        <f t="shared" ref="G26" si="20">SUM(G24,G25)</f>
        <v>393020</v>
      </c>
      <c r="H26" s="5">
        <f t="shared" ref="H26" si="21">SUM(H24,H25)</f>
        <v>395520</v>
      </c>
      <c r="I26" s="5">
        <f t="shared" ref="I26" si="22">SUM(I24,I25)</f>
        <v>398020</v>
      </c>
      <c r="J26" s="5">
        <f t="shared" ref="J26" si="23">SUM(J24,J25)</f>
        <v>612765</v>
      </c>
    </row>
    <row r="27" spans="1:10" x14ac:dyDescent="0.2">
      <c r="A27" s="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6" t="s">
        <v>32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8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4" t="s">
        <v>21</v>
      </c>
      <c r="B30" s="5">
        <v>27655</v>
      </c>
      <c r="C30" s="5">
        <v>27482.400000000001</v>
      </c>
      <c r="D30" s="5">
        <v>27655</v>
      </c>
      <c r="E30" s="5">
        <v>27655</v>
      </c>
      <c r="F30" s="5">
        <v>27655</v>
      </c>
      <c r="G30" s="5">
        <v>27655</v>
      </c>
      <c r="H30" s="5">
        <v>27655</v>
      </c>
      <c r="I30" s="5">
        <v>27655</v>
      </c>
      <c r="J30" s="5"/>
    </row>
    <row r="31" spans="1:10" x14ac:dyDescent="0.2">
      <c r="A31" s="4" t="s">
        <v>33</v>
      </c>
      <c r="B31" s="5">
        <v>2585.4499999999998</v>
      </c>
      <c r="C31" s="5">
        <v>2114.35</v>
      </c>
      <c r="D31" s="5">
        <v>2000</v>
      </c>
      <c r="E31" s="5">
        <v>2000</v>
      </c>
      <c r="F31" s="5">
        <v>2000</v>
      </c>
      <c r="G31" s="5">
        <v>2000</v>
      </c>
      <c r="H31" s="5">
        <v>2000</v>
      </c>
      <c r="I31" s="5">
        <v>2000</v>
      </c>
      <c r="J31" s="5"/>
    </row>
    <row r="32" spans="1:10" x14ac:dyDescent="0.2">
      <c r="A32" s="4" t="s">
        <v>22</v>
      </c>
      <c r="B32" s="5">
        <v>29056</v>
      </c>
      <c r="C32" s="5">
        <v>29057.01</v>
      </c>
      <c r="D32" s="5">
        <v>28900</v>
      </c>
      <c r="E32" s="5">
        <v>28900</v>
      </c>
      <c r="F32" s="5">
        <v>28900</v>
      </c>
      <c r="G32" s="5">
        <v>28900</v>
      </c>
      <c r="H32" s="5">
        <v>28900</v>
      </c>
      <c r="I32" s="5">
        <v>28900</v>
      </c>
      <c r="J32" s="5"/>
    </row>
    <row r="33" spans="1:10" x14ac:dyDescent="0.2">
      <c r="A33" s="4" t="s">
        <v>23</v>
      </c>
      <c r="B33" s="5">
        <v>2920</v>
      </c>
      <c r="C33" s="5">
        <v>2920</v>
      </c>
      <c r="D33" s="5">
        <v>2920</v>
      </c>
      <c r="E33" s="5">
        <v>2920</v>
      </c>
      <c r="F33" s="5">
        <v>2920</v>
      </c>
      <c r="G33" s="5">
        <v>2920</v>
      </c>
      <c r="H33" s="5">
        <v>2920</v>
      </c>
      <c r="I33" s="5">
        <v>2920</v>
      </c>
      <c r="J33" s="5"/>
    </row>
    <row r="34" spans="1:10" x14ac:dyDescent="0.2">
      <c r="A34" s="9" t="s">
        <v>28</v>
      </c>
      <c r="B34" s="5">
        <v>31514</v>
      </c>
      <c r="C34" s="5">
        <v>30456</v>
      </c>
      <c r="D34" s="5">
        <v>30800</v>
      </c>
      <c r="E34" s="5">
        <v>30800</v>
      </c>
      <c r="F34" s="5">
        <v>30800</v>
      </c>
      <c r="G34" s="5">
        <v>30800</v>
      </c>
      <c r="H34" s="5">
        <v>30800</v>
      </c>
      <c r="I34" s="5">
        <v>30800</v>
      </c>
      <c r="J34" s="5">
        <v>45000</v>
      </c>
    </row>
    <row r="35" spans="1:10" x14ac:dyDescent="0.2">
      <c r="A35" s="4" t="s">
        <v>26</v>
      </c>
      <c r="B35" s="5">
        <v>300</v>
      </c>
      <c r="C35" s="5">
        <v>300</v>
      </c>
      <c r="D35" s="5">
        <v>300</v>
      </c>
      <c r="E35" s="5">
        <v>300</v>
      </c>
      <c r="F35" s="5">
        <v>300</v>
      </c>
      <c r="G35" s="5">
        <v>300</v>
      </c>
      <c r="H35" s="5">
        <v>300</v>
      </c>
      <c r="I35" s="5">
        <v>300</v>
      </c>
      <c r="J35" s="5"/>
    </row>
    <row r="36" spans="1:10" x14ac:dyDescent="0.2">
      <c r="A36" s="4" t="s">
        <v>24</v>
      </c>
      <c r="B36" s="5">
        <v>5000</v>
      </c>
      <c r="C36" s="5">
        <v>4900</v>
      </c>
      <c r="D36" s="5">
        <v>5000</v>
      </c>
      <c r="E36" s="5">
        <v>5000</v>
      </c>
      <c r="F36" s="5">
        <v>5000</v>
      </c>
      <c r="G36" s="5">
        <v>5000</v>
      </c>
      <c r="H36" s="5">
        <v>5000</v>
      </c>
      <c r="I36" s="5">
        <v>5000</v>
      </c>
      <c r="J36" s="5"/>
    </row>
    <row r="37" spans="1:10" x14ac:dyDescent="0.2">
      <c r="A37" s="4" t="s">
        <v>25</v>
      </c>
      <c r="B37" s="5">
        <v>54000</v>
      </c>
      <c r="C37" s="5">
        <v>54000</v>
      </c>
      <c r="D37" s="5">
        <v>54000</v>
      </c>
      <c r="E37" s="5">
        <v>54000</v>
      </c>
      <c r="F37" s="5">
        <v>54000</v>
      </c>
      <c r="G37" s="5">
        <v>54000</v>
      </c>
      <c r="H37" s="5">
        <v>54000</v>
      </c>
      <c r="I37" s="5">
        <v>54000</v>
      </c>
      <c r="J37" s="5"/>
    </row>
    <row r="38" spans="1:10" x14ac:dyDescent="0.2">
      <c r="A38" s="4" t="s">
        <v>27</v>
      </c>
      <c r="B38" s="5">
        <v>14000</v>
      </c>
      <c r="C38" s="5">
        <v>14000</v>
      </c>
      <c r="D38" s="5">
        <v>14000</v>
      </c>
      <c r="E38" s="5">
        <v>14000</v>
      </c>
      <c r="F38" s="5">
        <v>14000</v>
      </c>
      <c r="G38" s="5">
        <v>14000</v>
      </c>
      <c r="H38" s="5">
        <v>14000</v>
      </c>
      <c r="I38" s="5">
        <v>14000</v>
      </c>
      <c r="J38" s="5"/>
    </row>
    <row r="39" spans="1:10" x14ac:dyDescent="0.2">
      <c r="A39" s="4" t="s">
        <v>42</v>
      </c>
      <c r="B39" s="5"/>
      <c r="C39" s="5"/>
      <c r="D39" s="5">
        <v>45000</v>
      </c>
      <c r="E39" s="5"/>
      <c r="F39" s="5"/>
      <c r="G39" s="5"/>
      <c r="H39" s="5"/>
      <c r="I39" s="5"/>
      <c r="J39" s="5"/>
    </row>
    <row r="40" spans="1:10" x14ac:dyDescent="0.2">
      <c r="A40" s="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">
      <c r="A41" s="4" t="s">
        <v>29</v>
      </c>
      <c r="B41" s="3">
        <f>SUM(B30:B38)</f>
        <v>167030.45000000001</v>
      </c>
      <c r="C41" s="3">
        <f>SUM(C30:C38)</f>
        <v>165229.76000000001</v>
      </c>
      <c r="D41" s="3">
        <f>SUM(D30:D39)</f>
        <v>210575</v>
      </c>
      <c r="E41" s="3">
        <f t="shared" ref="E41:J41" si="24">SUM(E30:E38)</f>
        <v>165575</v>
      </c>
      <c r="F41" s="3">
        <f t="shared" si="24"/>
        <v>165575</v>
      </c>
      <c r="G41" s="3">
        <f t="shared" si="24"/>
        <v>165575</v>
      </c>
      <c r="H41" s="3">
        <f t="shared" si="24"/>
        <v>165575</v>
      </c>
      <c r="I41" s="3">
        <f t="shared" si="24"/>
        <v>165575</v>
      </c>
      <c r="J41" s="3">
        <f t="shared" si="24"/>
        <v>45000</v>
      </c>
    </row>
    <row r="42" spans="1:10" x14ac:dyDescent="0.2">
      <c r="A42" s="4"/>
      <c r="B42" s="3"/>
      <c r="C42" s="3"/>
      <c r="D42" s="3"/>
      <c r="E42" s="3"/>
      <c r="F42" s="3"/>
      <c r="G42" s="3"/>
      <c r="H42" s="3"/>
      <c r="I42" s="3"/>
      <c r="J42" s="3"/>
    </row>
    <row r="43" spans="1:10" ht="25.5" x14ac:dyDescent="0.2">
      <c r="A43" s="9" t="s">
        <v>38</v>
      </c>
      <c r="B43" s="3">
        <f t="shared" ref="B43:I43" si="25">B10+B13</f>
        <v>21142.5</v>
      </c>
      <c r="C43" s="3">
        <f t="shared" si="25"/>
        <v>25182.5</v>
      </c>
      <c r="D43" s="3">
        <f t="shared" si="25"/>
        <v>22142.5</v>
      </c>
      <c r="E43" s="3">
        <f t="shared" si="25"/>
        <v>28170</v>
      </c>
      <c r="F43" s="3">
        <f t="shared" si="25"/>
        <v>29420</v>
      </c>
      <c r="G43" s="3">
        <f t="shared" si="25"/>
        <v>30670</v>
      </c>
      <c r="H43" s="3">
        <f t="shared" si="25"/>
        <v>31920</v>
      </c>
      <c r="I43" s="3">
        <f t="shared" si="25"/>
        <v>33170</v>
      </c>
      <c r="J43" s="3"/>
    </row>
    <row r="44" spans="1:10" x14ac:dyDescent="0.2">
      <c r="A44" s="4"/>
      <c r="B44" s="3"/>
      <c r="C44" s="3"/>
      <c r="D44" s="3"/>
      <c r="E44" s="10"/>
      <c r="F44" s="10"/>
      <c r="G44" s="10"/>
      <c r="H44" s="10"/>
      <c r="I44" s="10"/>
      <c r="J44" s="10"/>
    </row>
    <row r="45" spans="1:10" x14ac:dyDescent="0.2">
      <c r="A45" s="11" t="s">
        <v>30</v>
      </c>
      <c r="B45" s="3">
        <f t="shared" ref="B45:J45" si="26">B24-B41-B43</f>
        <v>1973.1499999999942</v>
      </c>
      <c r="C45" s="3">
        <f t="shared" si="26"/>
        <v>12095.26999999999</v>
      </c>
      <c r="D45" s="3">
        <f t="shared" si="26"/>
        <v>-12104.399999999994</v>
      </c>
      <c r="E45" s="3">
        <f t="shared" si="26"/>
        <v>40425</v>
      </c>
      <c r="F45" s="3">
        <f t="shared" si="26"/>
        <v>30525</v>
      </c>
      <c r="G45" s="3">
        <f t="shared" si="26"/>
        <v>25525</v>
      </c>
      <c r="H45" s="3">
        <f t="shared" si="26"/>
        <v>25525</v>
      </c>
      <c r="I45" s="3">
        <f t="shared" si="26"/>
        <v>25525</v>
      </c>
      <c r="J45" s="14">
        <f t="shared" si="26"/>
        <v>392765</v>
      </c>
    </row>
    <row r="46" spans="1:10" x14ac:dyDescent="0.2">
      <c r="A46" s="4"/>
      <c r="B46" s="3"/>
      <c r="C46" s="3"/>
      <c r="D46" s="3"/>
      <c r="E46" s="10"/>
      <c r="F46" s="10"/>
      <c r="G46" s="10"/>
      <c r="H46" s="10"/>
      <c r="I46" s="10"/>
      <c r="J46" s="10"/>
    </row>
    <row r="47" spans="1:10" x14ac:dyDescent="0.2">
      <c r="A47" s="11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2" ht="38.25" x14ac:dyDescent="0.2">
      <c r="A49" s="12" t="s">
        <v>37</v>
      </c>
      <c r="B49" s="10"/>
      <c r="C49" s="10"/>
      <c r="D49" s="10"/>
      <c r="E49" s="10"/>
      <c r="F49" s="10"/>
      <c r="G49" s="10"/>
      <c r="H49" s="10"/>
      <c r="I49" s="5"/>
      <c r="J49" s="5">
        <v>90000</v>
      </c>
      <c r="L49" s="13"/>
    </row>
  </sheetData>
  <printOptions verticalCentered="1"/>
  <pageMargins left="0.39370078740157483" right="0.39370078740157483" top="0.39370078740157483" bottom="0.39370078740157483" header="0.39370078740157483" footer="0.39370078740157483"/>
  <pageSetup paperSize="9" scale="78" orientation="landscape" horizontalDpi="1200" verticalDpi="1200" r:id="rId1"/>
  <headerFooter>
    <oddHeader>&amp;L&amp;G</oddHeader>
  </headerFooter>
  <legacyDrawingHF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Kantonale Verwaltung 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Pinardi Lino RK</dc:creator>
  <cp:lastModifiedBy>Dörig Markus RK</cp:lastModifiedBy>
  <cp:lastPrinted>2019-05-14T15:40:33Z</cp:lastPrinted>
  <dcterms:created xsi:type="dcterms:W3CDTF">2018-09-18T11:29:13Z</dcterms:created>
  <dcterms:modified xsi:type="dcterms:W3CDTF">2019-05-14T15:40:36Z</dcterms:modified>
</cp:coreProperties>
</file>